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herringgrp-my.sharepoint.com/personal/gherring_herring-group_com/Documents/H - Landscape Content/Presentations/Aspire Webinars Aug 2019/"/>
    </mc:Choice>
  </mc:AlternateContent>
  <xr:revisionPtr revIDLastSave="0" documentId="8_{C3F19E93-8822-4B3D-A8F7-F2A038887C4A}" xr6:coauthVersionLast="43" xr6:coauthVersionMax="43" xr10:uidLastSave="{00000000-0000-0000-0000-000000000000}"/>
  <bookViews>
    <workbookView xWindow="-120" yWindow="-120" windowWidth="29040" windowHeight="15840" activeTab="1" xr2:uid="{3560F960-45C8-43ED-9B64-CB0EC2E0BA43}"/>
  </bookViews>
  <sheets>
    <sheet name="Proprietary Disclosure" sheetId="3" r:id="rId1"/>
    <sheet name="2 Summary" sheetId="1" r:id="rId2"/>
    <sheet name="1 Burden Calc" sheetId="2" r:id="rId3"/>
  </sheets>
  <externalReferences>
    <externalReference r:id="rId4"/>
    <externalReference r:id="rId5"/>
    <externalReference r:id="rId6"/>
  </externalReferences>
  <definedNames>
    <definedName name="cur_month_cols" localSheetId="0">MATCH(MAX('[1]Trending Summary'!$2:$2),'[1]Trending Summary'!$2:$2,0)</definedName>
    <definedName name="cur_month_cols">MATCH(MAX('[2]Trending Summary'!$2:$2),'[2]Trending Summary'!$2:$2,0)</definedName>
    <definedName name="graph_budget_chem">OFFSET(#REF!,0,MATCH(DATE(graph2_startyear,graph2_startmonth,1),row_months,0)-1-24,1,COUNTIF(row_months,"&gt;="&amp;DATE(graph2_startyear,graph2_startmonth,1)))</definedName>
    <definedName name="graph_budget_ga">OFFSET(#REF!,0,MATCH(DATE(graph_startyear,graph_startmonth,1),row_months,0)-1-24,1,COUNTIF(row_months,"&gt;="&amp;DATE(graph_startyear,graph_startmonth,1)))</definedName>
    <definedName name="graph_budget_gm">OFFSET(#REF!,0,MATCH(DATE(graph_startyear,graph_startmonth,1),row_months,0)-1-24,1,COUNTIF(row_months,"&gt;="&amp;DATE(graph_startyear,graph_startmonth,1)))</definedName>
    <definedName name="graph_budget_ie">OFFSET(#REF!,0,MATCH(DATE(graph_startyear,graph_startmonth,1),row_months,0)-1-24,1,COUNTIF(row_months,"&gt;="&amp;DATE(graph_startyear,graph_startmonth,1)))</definedName>
    <definedName name="graph_budget_se">OFFSET(#REF!,0,MATCH(DATE(graph_startyear,graph_startmonth,1),row_months,0)-1-24,1,COUNTIF(row_months,"&gt;="&amp;DATE(graph_startyear,graph_startmonth,1)))</definedName>
    <definedName name="graph_budget_tree">OFFSET(#REF!,0,MATCH(DATE(graph_startyear,graph_startmonth,1),row_months,0)-1-24,1,COUNTIF(row_months,"&gt;="&amp;DATE(graph_startyear,graph_startmonth,1)))</definedName>
    <definedName name="graph_g1line1" localSheetId="0">OFFSET('Proprietary Disclosure'!start_g1line1,0,MATCH(DATE(graph_startyear,graph_startmonth,1),'Proprietary Disclosure'!row_months,0)-1,1,COUNTIF('Proprietary Disclosure'!row_months,"&gt;="&amp;DATE(graph_startyear,graph_startmonth,1)))</definedName>
    <definedName name="graph_g1line1">OFFSET(start_g1line1,0,MATCH(DATE(graph_startyear,graph_startmonth,1),row_months,0)-1,1,COUNTIF(row_months,"&gt;="&amp;DATE(graph_startyear,graph_startmonth,1)))</definedName>
    <definedName name="graph_g1line2" localSheetId="0">OFFSET('Proprietary Disclosure'!start_g1line2,0,MATCH(DATE(graph_startyear,graph_startmonth,1),'Proprietary Disclosure'!row_months,0)-1,1,COUNTIF('Proprietary Disclosure'!row_months,"&gt;="&amp;DATE(graph_startyear,graph_startmonth,1)))</definedName>
    <definedName name="graph_g1line2">OFFSET(start_g1line2,0,MATCH(DATE(graph_startyear,graph_startmonth,1),row_months,0)-1,1,COUNTIF(row_months,"&gt;="&amp;DATE(graph_startyear,graph_startmonth,1)))</definedName>
    <definedName name="graph_g1line3" localSheetId="0">OFFSET('Proprietary Disclosure'!start_g1line3,0,MATCH(DATE(graph_startyear,graph_startmonth,1),'Proprietary Disclosure'!row_months,0)-1,1,COUNTIF('Proprietary Disclosure'!row_months,"&gt;="&amp;DATE(graph_startyear,graph_startmonth,1)))</definedName>
    <definedName name="graph_g1line3">OFFSET(start_g1line3,0,MATCH(DATE(graph_startyear,graph_startmonth,1),row_months,0)-1,1,COUNTIF(row_months,"&gt;="&amp;DATE(graph_startyear,graph_startmonth,1)))</definedName>
    <definedName name="graph_g2line1" localSheetId="0">OFFSET('Proprietary Disclosure'!start_g2line1,0,MATCH(DATE(graph_startyear,graph_startmonth,1),'Proprietary Disclosure'!row_months,0)-1,1,COUNTIF('Proprietary Disclosure'!row_months,"&gt;="&amp;DATE(graph_startyear,graph_startmonth,1)))</definedName>
    <definedName name="graph_g2line1">OFFSET(start_g2line1,0,MATCH(DATE(graph_startyear,graph_startmonth,1),row_months,0)-1,1,COUNTIF(row_months,"&gt;="&amp;DATE(graph_startyear,graph_startmonth,1)))</definedName>
    <definedName name="graph_g3line1" localSheetId="0">OFFSET('Proprietary Disclosure'!start_g3line1,0,MATCH(DATE(graph_startyear,graph_startmonth,1),'Proprietary Disclosure'!row_months,0)-1,1,COUNTIF('Proprietary Disclosure'!row_months,"&gt;="&amp;DATE(graph_startyear,graph_startmonth,1)))</definedName>
    <definedName name="graph_g3line1">OFFSET(start_g3line1,0,MATCH(DATE(graph_startyear,graph_startmonth,1),row_months,0)-1,1,COUNTIF(row_months,"&gt;="&amp;DATE(graph_startyear,graph_startmonth,1)))</definedName>
    <definedName name="graph_g3line2" localSheetId="0">OFFSET('Proprietary Disclosure'!start_g3line2,0,MATCH(DATE(graph_startyear,graph_startmonth,1),'Proprietary Disclosure'!row_months,0)-1,1,COUNTIF('Proprietary Disclosure'!row_months,"&gt;="&amp;DATE(graph_startyear,graph_startmonth,1)))</definedName>
    <definedName name="graph_g3line2">OFFSET(start_g3line2,0,MATCH(DATE(graph_startyear,graph_startmonth,1),row_months,0)-1,1,COUNTIF(row_months,"&gt;="&amp;DATE(graph_startyear,graph_startmonth,1)))</definedName>
    <definedName name="graph_g3line3" localSheetId="0">OFFSET('Proprietary Disclosure'!start_g3line3,0,MATCH(DATE(graph_startyear,graph_startmonth,1),'Proprietary Disclosure'!row_months,0)-1,1,COUNTIF('Proprietary Disclosure'!row_months,"&gt;="&amp;DATE(graph_startyear,graph_startmonth,1)))</definedName>
    <definedName name="graph_g3line3">OFFSET(start_g3line3,0,MATCH(DATE(graph_startyear,graph_startmonth,1),row_months,0)-1,1,COUNTIF(row_months,"&gt;="&amp;DATE(graph_startyear,graph_startmonth,1)))</definedName>
    <definedName name="graph_g3line4" localSheetId="0">OFFSET('Proprietary Disclosure'!start_g3line4,0,MATCH(DATE(graph_startyear,graph_startmonth,1),'Proprietary Disclosure'!row_months,0)-1,1,COUNTIF('Proprietary Disclosure'!row_months,"&gt;="&amp;DATE(graph_startyear,graph_startmonth,1)))</definedName>
    <definedName name="graph_g3line4">OFFSET(start_g3line4,0,MATCH(DATE(graph_startyear,graph_startmonth,1),row_months,0)-1,1,COUNTIF(row_months,"&gt;="&amp;DATE(graph_startyear,graph_startmonth,1)))</definedName>
    <definedName name="graph_g3line5" localSheetId="0">OFFSET([0]!start_g3line5,0,MATCH(DATE(graph_startyear,graph_startmonth,1),'Proprietary Disclosure'!row_months,0)-1,1,COUNTIF('Proprietary Disclosure'!row_months,"&gt;="&amp;DATE(graph_startyear,graph_startmonth,1)))</definedName>
    <definedName name="graph_g3line5">OFFSET(start_g3line5,0,MATCH(DATE(graph_startyear,graph_startmonth,1),row_months,0)-1,1,COUNTIF(row_months,"&gt;="&amp;DATE(graph_startyear,graph_startmonth,1)))</definedName>
    <definedName name="graph_g4line1" localSheetId="0">OFFSET('Proprietary Disclosure'!start_g4line1,0,MATCH(DATE(graph_startyear,graph_startmonth,1),'Proprietary Disclosure'!row_months,0)-1,1,COUNTIF('Proprietary Disclosure'!row_months,"&gt;="&amp;DATE(graph_startyear,graph_startmonth,1)))</definedName>
    <definedName name="graph_g4line1">OFFSET(start_g4line1,0,MATCH(DATE(graph_startyear,graph_startmonth,1),row_months,0)-1,1,COUNTIF(row_months,"&gt;="&amp;DATE(graph_startyear,graph_startmonth,1)))</definedName>
    <definedName name="graph_g4line2" localSheetId="0">OFFSET('Proprietary Disclosure'!start_g4line2,0,MATCH(DATE(graph_startyear,graph_startmonth,1),'Proprietary Disclosure'!row_months,0)-1,1,COUNTIF('Proprietary Disclosure'!row_months,"&gt;="&amp;DATE(graph_startyear,graph_startmonth,1)))</definedName>
    <definedName name="graph_g4line2">OFFSET(start_g4line2,0,MATCH(DATE(graph_startyear,graph_startmonth,1),row_months,0)-1,1,COUNTIFS(row_months,"&gt;="&amp;DATE(graph_startyear,graph_startmonth,1),row_months,"&lt;="&amp;DATE(2016,11,1)))</definedName>
    <definedName name="graph_g4line3" localSheetId="0">OFFSET('Proprietary Disclosure'!start_g4line3,0,MATCH(DATE(graph_startyear,graph_startmonth,1),'Proprietary Disclosure'!row_months,0)-1,1,COUNTIF('Proprietary Disclosure'!row_months,"&gt;="&amp;DATE(graph_startyear,graph_startmonth,1)))</definedName>
    <definedName name="graph_g4line3">OFFSET(start_g4line3,0,MATCH(DATE(graph_startyear,graph_startmonth,1),row_months,0)-1,1,COUNTIF(row_months,"&gt;="&amp;DATE(graph_startyear,graph_startmonth,1)))</definedName>
    <definedName name="graph_g5line1" localSheetId="0">OFFSET([0]!start_g5line1,0,MATCH(DATE(graph_startyear,graph_startmonth,1),'Proprietary Disclosure'!row_months,0)-1,1,COUNTIF('Proprietary Disclosure'!row_months,"&gt;="&amp;DATE(graph_startyear,graph_startmonth,1)))</definedName>
    <definedName name="graph_g5line1">OFFSET(start_g5line1,0,MATCH(DATE(graph_startyear,graph_startmonth,1),row_months,0)-1,1,COUNTIF(row_months,"&gt;="&amp;DATE(graph_startyear,graph_startmonth,1)))</definedName>
    <definedName name="graph_g5line2" localSheetId="0">OFFSET('Proprietary Disclosure'!start_g5line2,0,MATCH(DATE(graph_startyear,graph_startmonth,1),'Proprietary Disclosure'!row_months,0)-1,1,COUNTIF('Proprietary Disclosure'!row_months,"&gt;="&amp;DATE(graph_startyear,graph_startmonth,1)))+OFFSET('Proprietary Disclosure'!start_g5line3,0,MATCH(DATE(graph_startyear,graph_startmonth,1),'Proprietary Disclosure'!row_months,0)-1,1,COUNTIF('Proprietary Disclosure'!row_months,"&gt;="&amp;DATE(graph_startyear,graph_startmonth,1)))</definedName>
    <definedName name="graph_g5line2">OFFSET(start_g5line2,0,MATCH(DATE(graph_startyear,graph_startmonth,1),row_months,0)-1,1,COUNTIF(row_months,"&gt;="&amp;DATE(graph_startyear,graph_startmonth,1)))+OFFSET(start_g5line3,0,MATCH(DATE(graph_startyear,graph_startmonth,1),row_months,0)-1,1,COUNTIF(row_months,"&gt;="&amp;DATE(graph_startyear,graph_startmonth,1)))</definedName>
    <definedName name="graph_g5line3" localSheetId="0">OFFSET('Proprietary Disclosure'!start_g5line3,0,MATCH(DATE(graph_startyear,graph_startmonth,1),'Proprietary Disclosure'!row_months,0)-1,1,COUNTIF('Proprietary Disclosure'!row_months,"&gt;="&amp;DATE(graph_startyear,graph_startmonth,1)))</definedName>
    <definedName name="graph_g5line3">OFFSET(start_g5line3,0,MATCH(DATE(graph_startyear,graph_startmonth,1),row_months,0)-1,1,COUNTIF(row_months,"&gt;="&amp;DATE(graph_startyear,graph_startmonth,1)))</definedName>
    <definedName name="graph_g6line1" localSheetId="0">OFFSET('Proprietary Disclosure'!start_g6line1,0,MATCH(DATE(graph_startyear,graph_startmonth,1),'Proprietary Disclosure'!row_months,0)-1,1,COUNTIF('Proprietary Disclosure'!row_months,"&gt;="&amp;DATE(graph_startyear,graph_startmonth,1)))</definedName>
    <definedName name="graph_g6line1">OFFSET(start_g6line1,0,MATCH(DATE(graph_startyear,graph_startmonth,1),row_months,0)-1,1,COUNTIF(row_months,"&gt;="&amp;DATE(graph_startyear,graph_startmonth,1)))</definedName>
    <definedName name="graph_g6line2" localSheetId="0">OFFSET('Proprietary Disclosure'!start_g6line2,0,MATCH(DATE(graph_startyear,graph_startmonth,1),'Proprietary Disclosure'!row_months,0)-1,1,COUNTIF('Proprietary Disclosure'!row_months,"&gt;="&amp;DATE(graph_startyear,graph_startmonth,1)))</definedName>
    <definedName name="graph_g6line2">OFFSET(start_g6line2,0,MATCH(DATE(graph_startyear,graph_startmonth,1),row_months,0)-1,1,COUNTIF(row_months,"&gt;="&amp;DATE(graph_startyear,graph_startmonth,1)))</definedName>
    <definedName name="graph_g7line1" localSheetId="0">OFFSET('Proprietary Disclosure'!start_g7line1,0,MATCH(DATE(graph_startyear,graph_startmonth,1),'Proprietary Disclosure'!row_months,0)-1,1,COUNTIF('Proprietary Disclosure'!row_months,"&gt;="&amp;DATE(graph_startyear,graph_startmonth,1)))</definedName>
    <definedName name="graph_g7line1">OFFSET(start_g7line1,0,MATCH(DATE(graph_startyear,graph_startmonth,1),row_months,0)-1,1,COUNTIF(row_months,"&gt;="&amp;DATE(graph_startyear,graph_startmonth,1)))</definedName>
    <definedName name="graph_g7line2" localSheetId="0">OFFSET('Proprietary Disclosure'!start_g7line2,0,MATCH(DATE(graph_startyear,graph_startmonth,1),'Proprietary Disclosure'!row_months,0)-1,1,COUNTIF('Proprietary Disclosure'!row_months,"&gt;="&amp;DATE(graph_startyear,graph_startmonth,1)))</definedName>
    <definedName name="graph_g7line2">OFFSET(start_g7line2,0,MATCH(DATE(graph_startyear,graph_startmonth,1),row_months,0)-1,1,COUNTIF(row_months,"&gt;="&amp;DATE(graph_startyear,graph_startmonth,1)))</definedName>
    <definedName name="graph_g7line3">OFFSET(start_g7line3,0,MATCH(DATE(graph_startyear,graph_startmonth,1),'Proprietary Disclosure'!row_months,0)-1,1,COUNTIF('Proprietary Disclosure'!row_months,"&gt;="&amp;DATE(graph_startyear,graph_startmonth,1)))</definedName>
    <definedName name="graph_g7line4">OFFSET(start_g7line4,0,MATCH(DATE(graph_startyear,graph_startmonth,1),'Proprietary Disclosure'!row_months,0)-1,1,COUNTIF('Proprietary Disclosure'!row_months,"&gt;="&amp;DATE(graph_startyear,graph_startmonth,1)))</definedName>
    <definedName name="graph_g7line5">OFFSET(start_g7line5,0,MATCH(DATE(graph_startyear,graph_startmonth,1),'Proprietary Disclosure'!row_months,0)-1,1,COUNTIF('Proprietary Disclosure'!row_months,"&gt;="&amp;DATE(graph_startyear,graph_startmonth,1)))</definedName>
    <definedName name="graph_g8line1" localSheetId="0">OFFSET('Proprietary Disclosure'!start_g8line1,0,MATCH(DATE(graph_startyear,graph_startmonth,1),'Proprietary Disclosure'!row_months,0)-1,1,COUNTIF('Proprietary Disclosure'!row_months,"&gt;="&amp;DATE(graph_startyear,graph_startmonth,1)))</definedName>
    <definedName name="graph_g8line1">OFFSET(start_g8line1,0,MATCH(DATE(graph2_startyear,graph2_startmonth,1),row_months,0)-1,1,COUNTIF(row_months,"&gt;="&amp;DATE(graph2_startyear,graph2_startmonth,1)))</definedName>
    <definedName name="graph_g8line2">OFFSET(start_g8line2,0,MATCH(DATE(graph_startyear,graph_startmonth,1),'Proprietary Disclosure'!row_months,0)-1,1,COUNTIF('Proprietary Disclosure'!row_months,"&gt;="&amp;DATE(graph_startyear,graph_startmonth,1)))</definedName>
    <definedName name="graph_g8line3">OFFSET(start_g8line3,0,MATCH(DATE(graph_startyear,graph_startmonth,1),'Proprietary Disclosure'!row_months,0)-1,1,COUNTIF('Proprietary Disclosure'!row_months,"&gt;="&amp;DATE(graph_startyear,graph_startmonth,1)))</definedName>
    <definedName name="graph_g8line4">OFFSET(start_g8line4,0,MATCH(DATE(graph_startyear,graph_startmonth,1),'Proprietary Disclosure'!row_months,0)-1,1,COUNTIF('Proprietary Disclosure'!row_months,"&gt;="&amp;DATE(graph_startyear,graph_startmonth,1)))</definedName>
    <definedName name="graph_g8line5">OFFSET(start_g8line5,0,MATCH(DATE(graph_startyear,graph_startmonth,1),'Proprietary Disclosure'!row_months,0)-1,1,COUNTIF('Proprietary Disclosure'!row_months,"&gt;="&amp;DATE(graph_startyear,graph_startmonth,1)))</definedName>
    <definedName name="graph_months" localSheetId="0">OFFSET('Proprietary Disclosure'!start_month,0,MATCH(DATE(graph_startyear,graph_startmonth,1),'Proprietary Disclosure'!row_months,0)-1,1,COUNTIF('Proprietary Disclosure'!row_months,"&gt;="&amp;DATE(graph_startyear,graph_startmonth,1)))</definedName>
    <definedName name="graph_months">OFFSET(start_month,0,MATCH(DATE(graph_startyear,graph_startmonth,1),row_months,0)-1,1,COUNTIF(row_months,"&gt;="&amp;DATE(graph_startyear,graph_startmonth,1)))</definedName>
    <definedName name="graph_startmonth">1</definedName>
    <definedName name="graph_startyear">2014</definedName>
    <definedName name="graph2_g1line1" localSheetId="0">OFFSET('Proprietary Disclosure'!start2_g1line1,0,MATCH(DATE(graph2_startyear,graph2_startmonth,1),'Proprietary Disclosure'!row_months,0)-1,1,COUNTIF('Proprietary Disclosure'!row_months,"&gt;="&amp;DATE(graph2_startyear,graph_startmonth,1)))</definedName>
    <definedName name="graph2_g1line1">OFFSET(start2_g1line1,0,MATCH(DATE(graph2_startyear,graph2_startmonth,1),row_months,0)-1,1,COUNTIF(row_months,"&gt;="&amp;DATE(graph2_startyear,graph_startmonth,1)))</definedName>
    <definedName name="graph2_months" localSheetId="0">OFFSET('Proprietary Disclosure'!start_month,0,MATCH(DATE(graph2_startyear,graph2_startmonth,1),'Proprietary Disclosure'!row_months,0)-1,1,COUNTIF('Proprietary Disclosure'!row_months,"&gt;="&amp;DATE(graph2_startyear,graph2_startmonth,1)))</definedName>
    <definedName name="graph2_months">OFFSET(start_month,0,MATCH(DATE(graph2_startyear,graph2_startmonth,1),row_months,0)-1,1,COUNTIF(row_months,"&gt;="&amp;DATE(graph2_startyear,graph2_startmonth,1)))</definedName>
    <definedName name="graph2_startmonth">12</definedName>
    <definedName name="graph2_startyear">2016</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enamed_graph_g1line1">OFFSET('Proprietary Disclosure'!start_g1line1,0,MATCH(DATE(graph_startyear,graph_startmonth,1),'Proprietary Disclosure'!row_months,0)-1,1,COUNTIF('Proprietary Disclosure'!row_months,"&gt;="&amp;DATE(graph_startyear,graph_startmonth,1)))</definedName>
    <definedName name="row_months" localSheetId="0">'[1]Trending Summary'!$2:$2</definedName>
    <definedName name="row_months">#REF!</definedName>
    <definedName name="spark_anoi" localSheetId="0">OFFSET('[1]Trending Summary'!$A$158,0,'Proprietary Disclosure'!cur_month_cols-1,1,-12)</definedName>
    <definedName name="spark_anoi">OFFSET('[2]Trending Summary'!#REF!,0,cur_month_cols-1,1,-12)</definedName>
    <definedName name="spark_anoim" localSheetId="0">OFFSET('[1]Trending Summary'!$A$159,0,'Proprietary Disclosure'!cur_month_cols-1,1,-12)</definedName>
    <definedName name="spark_anoim">OFFSET('[2]Trending Summary'!#REF!,0,cur_month_cols-1,1,-12)</definedName>
    <definedName name="spark_ap" localSheetId="0">OFFSET('[1]Trending Summary'!$A$184,0,'Proprietary Disclosure'!cur_month_cols-1,1,-12)</definedName>
    <definedName name="spark_ap">OFFSET('[2]Trending Summary'!#REF!,0,cur_month_cols-1,1,-12)</definedName>
    <definedName name="spark_cc" localSheetId="0">OFFSET('[1]Trending Summary'!$A$185,0,'Proprietary Disclosure'!cur_month_cols-1,1,-12)</definedName>
    <definedName name="spark_cc">OFFSET('[2]Trending Summary'!#REF!,0,cur_month_cols-1,1,-12)</definedName>
    <definedName name="spark_dler" localSheetId="0">OFFSET('[1]Trending Summary'!$A$276,0,'Proprietary Disclosure'!cur_month_cols-1,1,-12)</definedName>
    <definedName name="spark_dler">OFFSET('[2]Trending Summary'!#REF!,0,cur_month_cols-1,1,-12)</definedName>
    <definedName name="spark_gm" localSheetId="0">OFFSET('[1]Trending Summary'!#REF!,0,'Proprietary Disclosure'!cur_month_cols-1,1,-12)</definedName>
    <definedName name="spark_gm">OFFSET('[2]Trending Summary'!#REF!,0,cur_month_cols-1,1,-12)</definedName>
    <definedName name="spark_indexp" localSheetId="0">OFFSET('[1]Trending Summary'!#REF!,0,'Proprietary Disclosure'!cur_month_cols-1,1,-12)</definedName>
    <definedName name="spark_indexp">OFFSET('[2]Trending Summary'!#REF!,0,cur_month_cols-1,1,-12)</definedName>
    <definedName name="spark_invoiced" localSheetId="0">OFFSET('[1]Trending Summary'!$A$186,0,'Proprietary Disclosure'!cur_month_cols-1,1,-12)</definedName>
    <definedName name="spark_invoiced">OFFSET('[2]Trending Summary'!#REF!,0,cur_month_cols-1,1,-12)</definedName>
    <definedName name="spark_l3maverev" localSheetId="0">OFFSET('[1]Trending Summary'!#REF!,0,'Proprietary Disclosure'!cur_month_cols-1,1,-12)</definedName>
    <definedName name="spark_l3maverev">OFFSET('[2]Trending Summary'!#REF!,0,cur_month_cols-1,1,-12)</definedName>
    <definedName name="spark_l3mdler" localSheetId="0">OFFSET('[1]Trending Summary'!$A$277,0,'Proprietary Disclosure'!cur_month_cols-1,1,-12)</definedName>
    <definedName name="spark_l3mdler">OFFSET('[2]Trending Summary'!#REF!,0,cur_month_cols-1,1,-12)</definedName>
    <definedName name="spark_l3mgm" localSheetId="0">OFFSET('[1]Trending Summary'!#REF!,0,'Proprietary Disclosure'!cur_month_cols-1,1,-12)</definedName>
    <definedName name="spark_l3mgm">OFFSET('[2]Trending Summary'!#REF!,0,cur_month_cols-1,1,-12)</definedName>
    <definedName name="spark_l3mindexpperc" localSheetId="0">OFFSET('[1]Trending Summary'!#REF!,0,'Proprietary Disclosure'!cur_month_cols-1,1,-12)</definedName>
    <definedName name="spark_l3mindexpperc">OFFSET('[2]Trending Summary'!#REF!,0,cur_month_cols-1,1,-12)</definedName>
    <definedName name="spark_l3mmler" localSheetId="0">OFFSET('[1]Trending Summary'!$A$282,0,'Proprietary Disclosure'!cur_month_cols-1,1,-12)</definedName>
    <definedName name="spark_l3mmler">OFFSET('[2]Trending Summary'!#REF!,0,cur_month_cols-1,1,-12)</definedName>
    <definedName name="spark_l3mtotgaperc" localSheetId="0">OFFSET('[1]Trending Summary'!#REF!,0,'Proprietary Disclosure'!cur_month_cols-1,1,-12)</definedName>
    <definedName name="spark_l3mtotgaperc">OFFSET('[2]Trending Summary'!#REF!,0,cur_month_cols-1,1,-12)</definedName>
    <definedName name="spark_l3mtotsmperc" localSheetId="0">OFFSET('[1]Trending Summary'!#REF!,0,'Proprietary Disclosure'!cur_month_cols-1,1,-12)</definedName>
    <definedName name="spark_l3mtotsmperc">OFFSET('[2]Trending Summary'!#REF!,0,cur_month_cols-1,1,-12)</definedName>
    <definedName name="spark_l3mtree" localSheetId="0">OFFSET('[1]Trending Summary'!#REF!,0,'Proprietary Disclosure'!cur_month_cols-1,1,-12)</definedName>
    <definedName name="spark_l3mtree">OFFSET('[2]Trending Summary'!#REF!,0,cur_month_cols-1,1,-12)</definedName>
    <definedName name="spark_mler" localSheetId="0">OFFSET('[1]Trending Summary'!$A$281,0,'Proprietary Disclosure'!cur_month_cols-1,1,-12)</definedName>
    <definedName name="spark_mler">OFFSET('[2]Trending Summary'!#REF!,0,cur_month_cols-1,1,-12)</definedName>
    <definedName name="spark_noi" localSheetId="0">OFFSET('[1]Trending Summary'!$A$146,0,'Proprietary Disclosure'!cur_month_cols-1,1,-12)</definedName>
    <definedName name="spark_noi">OFFSET('[2]Trending Summary'!#REF!,0,cur_month_cols-1,1,-12)</definedName>
    <definedName name="spark_noim" localSheetId="0">OFFSET('[1]Trending Summary'!$A$147,0,'Proprietary Disclosure'!cur_month_cols-1,1,-12)</definedName>
    <definedName name="spark_noim">OFFSET('[2]Trending Summary'!#REF!,0,cur_month_cols-1,1,-12)</definedName>
    <definedName name="spark_ocl" localSheetId="0">OFFSET('[1]Trending Summary'!$A$187,0,'Proprietary Disclosure'!cur_month_cols-1,1,-12)</definedName>
    <definedName name="spark_ocl">OFFSET('[2]Trending Summary'!#REF!,0,cur_month_cols-1,1,-12)</definedName>
    <definedName name="spark_taxeq" localSheetId="0">OFFSET('[1]Trending Summary'!$A$196,0,'Proprietary Disclosure'!cur_month_cols-1,1,-12)</definedName>
    <definedName name="spark_taxeq">OFFSET('[2]Trending Summary'!#REF!,0,cur_month_cols-1,1,-12)</definedName>
    <definedName name="spark_totalwages" localSheetId="0">OFFSET('[1]Trending Summary'!#REF!,0,'Proprietary Disclosure'!cur_month_cols-1,1,-12)</definedName>
    <definedName name="spark_totalwages">OFFSET('[2]Trending Summary'!#REF!,0,cur_month_cols-1,1,-12)</definedName>
    <definedName name="spark_totar" localSheetId="0">OFFSET('[1]Trending Summary'!$A$173,0,'Proprietary Disclosure'!cur_month_cols-1,1,-12)</definedName>
    <definedName name="spark_totar">OFFSET('[2]Trending Summary'!#REF!,0,cur_month_cols-1,1,-12)</definedName>
    <definedName name="spark_totcurliab" localSheetId="0">OFFSET('[1]Trending Summary'!$A$188,0,'Proprietary Disclosure'!cur_month_cols-1,1,-12)</definedName>
    <definedName name="spark_totcurliab">OFFSET('[2]Trending Summary'!#REF!,0,cur_month_cols-1,1,-12)</definedName>
    <definedName name="spark_toteq" localSheetId="0">OFFSET('[1]Trending Summary'!$A$194,0,'Proprietary Disclosure'!cur_month_cols-1,1,-12)</definedName>
    <definedName name="spark_toteq">OFFSET('[2]Trending Summary'!#REF!,0,cur_month_cols-1,1,-12)</definedName>
    <definedName name="spark_totga" localSheetId="0">OFFSET('[1]Trending Summary'!#REF!,0,'Proprietary Disclosure'!cur_month_cols-1,1,-12)</definedName>
    <definedName name="spark_totga">OFFSET('[2]Trending Summary'!#REF!,0,cur_month_cols-1,1,-12)</definedName>
    <definedName name="spark_totinc" localSheetId="0">OFFSET('[1]Trending Summary'!$A$29,0,'Proprietary Disclosure'!cur_month_cols-1,1,-12)</definedName>
    <definedName name="spark_totinc">OFFSET('[2]Trending Summary'!$A$23,0,cur_month_cols-1,1,-12)</definedName>
    <definedName name="spark_totliq" localSheetId="0">OFFSET('[1]Trending Summary'!$A$178,0,'Proprietary Disclosure'!cur_month_cols-1,1,-12)</definedName>
    <definedName name="spark_totliq">OFFSET('[2]Trending Summary'!#REF!,0,cur_month_cols-1,1,-12)</definedName>
    <definedName name="spark_totltliab" localSheetId="0">OFFSET('[1]Trending Summary'!$A$190,0,'Proprietary Disclosure'!cur_month_cols-1,1,-12)</definedName>
    <definedName name="spark_totltliab">OFFSET('[2]Trending Summary'!#REF!,0,cur_month_cols-1,1,-12)</definedName>
    <definedName name="spark_totmaint" localSheetId="0">OFFSET('[1]Trending Summary'!#REF!,0,'Proprietary Disclosure'!cur_month_cols-1,1,-12)</definedName>
    <definedName name="spark_totmaint">OFFSET('[2]Trending Summary'!#REF!,0,cur_month_cols-1,1,-12)</definedName>
    <definedName name="spark_totsm" localSheetId="0">OFFSET('[1]Trending Summary'!#REF!,0,'Proprietary Disclosure'!cur_month_cols-1,1,-12)</definedName>
    <definedName name="spark_totsm">OFFSET('[2]Trending Summary'!#REF!,0,cur_month_cols-1,1,-12)</definedName>
    <definedName name="start_g1line1" localSheetId="0">'[1]Trending Summary'!$A$32</definedName>
    <definedName name="start_g1line1">#REF!</definedName>
    <definedName name="start_g1line2" localSheetId="0">'[1]Trending Summary'!$A$34</definedName>
    <definedName name="start_g1line2">#REF!</definedName>
    <definedName name="start_g1line3" localSheetId="0">'[1]Trending Summary'!$A$38</definedName>
    <definedName name="start_g1line3">#REF!</definedName>
    <definedName name="start_g2line1" localSheetId="0">'[1]Trending Summary'!$A$44</definedName>
    <definedName name="start_g2line1">#REF!</definedName>
    <definedName name="start_g3line1" localSheetId="0">'[1]Trending Summary'!$A$37</definedName>
    <definedName name="start_g3line1">#REF!</definedName>
    <definedName name="start_g3line2" localSheetId="0">'[1]Trending Summary'!$A$148</definedName>
    <definedName name="start_g3line2">#REF!</definedName>
    <definedName name="start_g3line3" localSheetId="0">'[1]Trending Summary'!$A$153</definedName>
    <definedName name="start_g3line3">#REF!</definedName>
    <definedName name="start_g3line4" localSheetId="0">'[1]Trending Summary'!$A$159</definedName>
    <definedName name="start_g3line4">#REF!</definedName>
    <definedName name="start_g3line5">#REF!</definedName>
    <definedName name="start_g4line1" localSheetId="0">'[1]Trending Summary'!$A$173</definedName>
    <definedName name="start_g4line1">#REF!</definedName>
    <definedName name="start_g4line2" localSheetId="0">'[1]Trending Summary'!$A$191</definedName>
    <definedName name="start_g4line2">#REF!</definedName>
    <definedName name="start_g4line3" localSheetId="0">'[1]Trending Summary'!$A$196</definedName>
    <definedName name="start_g4line3">#REF!</definedName>
    <definedName name="start_g5line1">#REF!</definedName>
    <definedName name="start_g5line2" localSheetId="0">'[1]Trending Summary'!$A$168</definedName>
    <definedName name="start_g5line2">#REF!</definedName>
    <definedName name="start_g5line3" localSheetId="0">'[1]Trending Summary'!$A$306</definedName>
    <definedName name="start_g5line3">#REF!</definedName>
    <definedName name="start_g6line1" localSheetId="0">'[1]Trending Summary'!$A$264</definedName>
    <definedName name="start_g6line1">#REF!</definedName>
    <definedName name="start_g6line2" localSheetId="0">'[1]Trending Summary'!$A$267</definedName>
    <definedName name="start_g6line2">#REF!</definedName>
    <definedName name="start_g7line1" localSheetId="0">'[1]Trending Summary'!$A$133</definedName>
    <definedName name="start_g7line1">#REF!</definedName>
    <definedName name="start_g7line2" localSheetId="0">'[1]Trending Summary'!$A$138</definedName>
    <definedName name="start_g7line2">#REF!</definedName>
    <definedName name="start_g7line3">'[1]Trending Summary'!$A$143</definedName>
    <definedName name="start_g7line4">'[1]Trending Summary'!$A$148</definedName>
    <definedName name="start_g7line5">'[1]Trending Summary'!$A$153</definedName>
    <definedName name="start_g8line1" localSheetId="0">'[1]Trending Summary'!$A$106</definedName>
    <definedName name="start_g8line1">#REF!</definedName>
    <definedName name="start_g8line2">'[1]Trending Summary'!$A$107</definedName>
    <definedName name="start_g8line3">'[1]Trending Summary'!$A$108</definedName>
    <definedName name="start_g8line4">'[1]Trending Summary'!$A$109</definedName>
    <definedName name="start_g8line5">'[1]Trending Summary'!$A$110</definedName>
    <definedName name="start_month" localSheetId="0">'[1]Trending Summary'!$A$2</definedName>
    <definedName name="start_month">#REF!</definedName>
    <definedName name="start2_g1line1" localSheetId="0">'[1]Trending Summary'!$A$302</definedName>
    <definedName name="start2_g1lin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E19" i="2"/>
  <c r="E7" i="2"/>
  <c r="E8" i="2"/>
  <c r="E9" i="2"/>
  <c r="E10" i="2"/>
  <c r="E11" i="2"/>
  <c r="E12" i="2"/>
  <c r="E13" i="2"/>
  <c r="E14" i="2"/>
  <c r="E15" i="2"/>
  <c r="E16" i="2"/>
  <c r="E17" i="2"/>
  <c r="E6" i="2"/>
  <c r="D19" i="2"/>
  <c r="D23" i="2" s="1"/>
  <c r="D8" i="2" l="1"/>
  <c r="D6" i="2"/>
  <c r="B7" i="1"/>
  <c r="B11" i="1" s="1"/>
  <c r="B15" i="1" s="1"/>
</calcChain>
</file>

<file path=xl/sharedStrings.xml><?xml version="1.0" encoding="utf-8"?>
<sst xmlns="http://schemas.openxmlformats.org/spreadsheetml/2006/main" count="83" uniqueCount="46">
  <si>
    <t>LTM Average Base Wage Rate</t>
  </si>
  <si>
    <t xml:space="preserve">Current Base Wage Rate </t>
  </si>
  <si>
    <t>Inflation</t>
  </si>
  <si>
    <t>New Base Wage Rate</t>
  </si>
  <si>
    <t xml:space="preserve">Current Loaded Rate in Aspire </t>
  </si>
  <si>
    <t>Over/Under</t>
  </si>
  <si>
    <t>New Burdened Rate FOR ASPIRE ESTIMATING</t>
  </si>
  <si>
    <t>From Aspire if IPS; otherwise, from Payroll Service</t>
  </si>
  <si>
    <t>Estimate</t>
  </si>
  <si>
    <t>Burden % - FOR EMPLOYEES IN ASPIRE</t>
  </si>
  <si>
    <t>Total Payroll Taxes</t>
  </si>
  <si>
    <t>Above the Line</t>
  </si>
  <si>
    <t>Overtime Premium</t>
  </si>
  <si>
    <t>Workers' Compensation</t>
  </si>
  <si>
    <t>Health Insurance</t>
  </si>
  <si>
    <t>Below the line</t>
  </si>
  <si>
    <t>401k</t>
  </si>
  <si>
    <t>n/a</t>
  </si>
  <si>
    <t>Recruiting Costs</t>
  </si>
  <si>
    <t>Visa Costs</t>
  </si>
  <si>
    <t>Vacation / Holiday / Sick - Direct</t>
  </si>
  <si>
    <t>Bonuses - Direct Employees</t>
  </si>
  <si>
    <t>Above the line</t>
  </si>
  <si>
    <t>Uniforms</t>
  </si>
  <si>
    <t>Safety</t>
  </si>
  <si>
    <t>QuickBooks - Current Location</t>
  </si>
  <si>
    <t>Item</t>
  </si>
  <si>
    <t>Total Burden Rate - Calculated</t>
  </si>
  <si>
    <t>Burden Rate - Currently in Aspire</t>
  </si>
  <si>
    <t>Aspire Recommended</t>
  </si>
  <si>
    <t>Indirect Labor</t>
  </si>
  <si>
    <t>Total Burden Dollars</t>
  </si>
  <si>
    <t>Total Base Wages Costed to Customer Jobs</t>
  </si>
  <si>
    <t>LTM = Last Twelve Months</t>
  </si>
  <si>
    <t>LTM</t>
  </si>
  <si>
    <t>The formatting, structure and process contained in this file is confidential and propriety to The Herring Group.  The recipient may use this file internally, but may not disclose the structure of this file or distribute this file to any other person.</t>
  </si>
  <si>
    <t>Important Notice:</t>
  </si>
  <si>
    <t>Blue numbers are formulas that may need to change</t>
  </si>
  <si>
    <t>Black numbers are formulas that should not change</t>
  </si>
  <si>
    <t>Red numbers are Inputs</t>
  </si>
  <si>
    <t>Historical $</t>
  </si>
  <si>
    <t>Historical %</t>
  </si>
  <si>
    <t>If this number is inaccurate, then proposals will be mispriced.</t>
  </si>
  <si>
    <t>Must be wages costed to customer jobs</t>
  </si>
  <si>
    <t>Data from QuickBooks</t>
  </si>
  <si>
    <t>If this number is inaccurate, then actual labor cost in Aspire is inaccurate.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</si>
</sst>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9" formatCode="_(&quot;$&quot;* #,##0_);_(&quot;$&quot;* \(#,##0\);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rgb="FF0070C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2" tint="-0.499984740745262"/>
        <bgColor indexed="64"/>
      </patternFill>
    </fill>
  </fills>
  <borders count="5">
    <border>
      <left/>
      <right/>
      <top/>
      <bottom/>
      <diagonal/>
    </border>
    <border>
      <left/>
      <right/>
      <top style="thin">
        <color auto="1"/>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44" fontId="0" fillId="0" borderId="0" xfId="2" applyFont="1"/>
    <xf numFmtId="44" fontId="0" fillId="0" borderId="0" xfId="0" applyNumberFormat="1"/>
    <xf numFmtId="0" fontId="3" fillId="0" borderId="0" xfId="0" applyFont="1"/>
    <xf numFmtId="44" fontId="0" fillId="0" borderId="1" xfId="2" applyFont="1" applyBorder="1"/>
    <xf numFmtId="0" fontId="0" fillId="2" borderId="0" xfId="0" applyFill="1"/>
    <xf numFmtId="164" fontId="0" fillId="2" borderId="0" xfId="3" applyNumberFormat="1" applyFont="1" applyFill="1"/>
    <xf numFmtId="0" fontId="0" fillId="3" borderId="0" xfId="0" applyFill="1"/>
    <xf numFmtId="44" fontId="0" fillId="3" borderId="2" xfId="0" applyNumberFormat="1" applyFill="1" applyBorder="1"/>
    <xf numFmtId="44" fontId="2" fillId="0" borderId="3" xfId="0" applyNumberFormat="1" applyFont="1" applyBorder="1"/>
    <xf numFmtId="0" fontId="3" fillId="0" borderId="0" xfId="0" applyFont="1" applyAlignment="1">
      <alignment horizontal="center" wrapText="1"/>
    </xf>
    <xf numFmtId="0" fontId="3" fillId="0" borderId="4" xfId="0" applyFont="1" applyBorder="1" applyAlignment="1">
      <alignment horizontal="center" wrapText="1"/>
    </xf>
    <xf numFmtId="0" fontId="0" fillId="0" borderId="0" xfId="1" applyNumberFormat="1" applyFont="1"/>
    <xf numFmtId="0" fontId="0" fillId="0" borderId="0" xfId="0" applyAlignment="1">
      <alignment horizontal="center" wrapText="1"/>
    </xf>
    <xf numFmtId="0" fontId="0" fillId="0" borderId="0" xfId="1" applyNumberFormat="1" applyFont="1" applyAlignment="1">
      <alignment horizontal="center" wrapText="1"/>
    </xf>
    <xf numFmtId="0" fontId="3" fillId="0" borderId="0" xfId="1" applyNumberFormat="1" applyFont="1"/>
    <xf numFmtId="0" fontId="3" fillId="0" borderId="4" xfId="0" applyFont="1" applyBorder="1" applyAlignment="1">
      <alignment horizontal="left" wrapText="1"/>
    </xf>
    <xf numFmtId="0" fontId="3" fillId="0" borderId="4" xfId="0" applyFont="1" applyBorder="1" applyAlignment="1">
      <alignment horizontal="center"/>
    </xf>
    <xf numFmtId="169" fontId="3" fillId="0" borderId="0" xfId="2" applyNumberFormat="1" applyFont="1" applyBorder="1" applyAlignment="1">
      <alignment horizontal="center"/>
    </xf>
    <xf numFmtId="169" fontId="3" fillId="0" borderId="4" xfId="2" applyNumberFormat="1" applyFont="1" applyBorder="1" applyAlignment="1">
      <alignment horizontal="center"/>
    </xf>
    <xf numFmtId="169" fontId="0" fillId="0" borderId="0" xfId="2" applyNumberFormat="1" applyFont="1"/>
    <xf numFmtId="0" fontId="0" fillId="0" borderId="0" xfId="0" applyAlignment="1">
      <alignment wrapText="1"/>
    </xf>
    <xf numFmtId="0" fontId="4" fillId="0" borderId="0" xfId="0" applyFont="1" applyAlignment="1">
      <alignment wrapText="1"/>
    </xf>
    <xf numFmtId="169" fontId="2" fillId="0" borderId="0" xfId="2" applyNumberFormat="1" applyFont="1"/>
    <xf numFmtId="169" fontId="2" fillId="0" borderId="4" xfId="2" applyNumberFormat="1" applyFont="1" applyBorder="1"/>
    <xf numFmtId="164" fontId="2" fillId="0" borderId="0" xfId="3" applyNumberFormat="1" applyFont="1"/>
    <xf numFmtId="164" fontId="5" fillId="0" borderId="0" xfId="3" applyNumberFormat="1" applyFont="1"/>
    <xf numFmtId="164" fontId="5" fillId="0" borderId="4" xfId="3" applyNumberFormat="1" applyFont="1" applyBorder="1"/>
    <xf numFmtId="164" fontId="1" fillId="0" borderId="0" xfId="3" applyNumberFormat="1" applyFont="1"/>
    <xf numFmtId="0" fontId="0" fillId="4" borderId="0" xfId="0" applyFill="1"/>
    <xf numFmtId="164" fontId="0" fillId="4" borderId="0" xfId="0" applyNumberFormat="1" applyFill="1"/>
    <xf numFmtId="0" fontId="2" fillId="0" borderId="0" xfId="0" applyFont="1" applyAlignment="1">
      <alignment horizontal="center" wrapText="1"/>
    </xf>
    <xf numFmtId="0" fontId="2" fillId="0" borderId="0" xfId="1" applyNumberFormat="1" applyFont="1" applyAlignment="1">
      <alignment horizontal="center" wrapText="1"/>
    </xf>
    <xf numFmtId="44" fontId="2" fillId="0" borderId="0" xfId="2" applyFont="1"/>
    <xf numFmtId="44" fontId="2" fillId="0" borderId="0" xfId="0" applyNumberFormat="1" applyFont="1"/>
    <xf numFmtId="164" fontId="0" fillId="2" borderId="0" xfId="0" applyNumberFormat="1" applyFill="1"/>
    <xf numFmtId="164" fontId="2" fillId="0" borderId="0" xfId="3"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g\The%20Herring%20Group%20Dropbox\C%20-%20Sunscape%20-%20ONLY%20Hank%20Sheridan%20Greg\A%20-%20Standard%20Reports%20-%20Monthly\Sunscape%20Financial%20Dashboard%202019-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eg%20Reisman\The%20Herring%20Group%20Dropbox\C%20-%20SiteWorks%20and%20Herring%20Grp\Standard%20Reports%20-%20Monthly\SiteWorks%20Financial%20Dashboard%202019-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reg\OneDrive%20-%20The%20Herring%20Group\H%20-%20Landscape%20Content\Presentations\Aspire%20Webinars%20Aug%202019\Herring%20Group%20Pricin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rietary Disclosure"/>
      <sheetName val="LTM_GrossMargins"/>
      <sheetName val="Liquidity_Equity"/>
      <sheetName val="Trending Summary"/>
      <sheetName val="Trended Bal Sht"/>
      <sheetName val="Trended Inc Stmt"/>
      <sheetName val="Aspire Recon 2019-06"/>
      <sheetName val="Aspire Recon 2019-05"/>
      <sheetName val="Aspire Recon 2019-04"/>
      <sheetName val="Aspire to QB Recon 2019-03"/>
      <sheetName val="Dec-Sept Aspire Recon"/>
      <sheetName val="Nov BOSS Recon"/>
      <sheetName val="Nov BOSS JTD"/>
      <sheetName val="Oct BOSS Recon"/>
      <sheetName val="Oct BOSS JTD"/>
      <sheetName val="Sep BOSS Recon"/>
      <sheetName val="Sep BOSS JTD"/>
      <sheetName val="Aug BOSS Recon"/>
      <sheetName val="Aug BOSS JTD"/>
      <sheetName val="Jul BOSS Recon"/>
      <sheetName val="Jul BOSS JTD"/>
      <sheetName val="Jun BOSS Recon"/>
      <sheetName val="Jun BOSS JTD"/>
      <sheetName val="May BOSS Recon"/>
      <sheetName val="May BOSS JTD"/>
      <sheetName val="Apr BOSS Recon"/>
      <sheetName val="Apr BOSS JTD"/>
      <sheetName val="Mar BOSS Recon"/>
      <sheetName val="Mar BOSS JTD"/>
      <sheetName val="Feb BOSS Recon"/>
      <sheetName val="Feb BOSS JTD"/>
      <sheetName val="Jan BOSS Recon"/>
      <sheetName val="Jan BOSS JTD"/>
      <sheetName val="Dec BOSS Recon"/>
      <sheetName val="Dec BOSS JTD"/>
      <sheetName val="Nov BOSS Recon_"/>
      <sheetName val="Nov BOSS JTD_"/>
      <sheetName val="Jan BOSS"/>
      <sheetName val="Invoiced Trend"/>
      <sheetName val="New Process"/>
      <sheetName val="Old Process"/>
      <sheetName val="Sept JTD SRC"/>
    </sheetNames>
    <sheetDataSet>
      <sheetData sheetId="0"/>
      <sheetData sheetId="1" refreshError="1"/>
      <sheetData sheetId="2" refreshError="1"/>
      <sheetData sheetId="3">
        <row r="2">
          <cell r="D2">
            <v>40909</v>
          </cell>
          <cell r="E2">
            <v>40940</v>
          </cell>
          <cell r="F2">
            <v>40969</v>
          </cell>
          <cell r="G2">
            <v>41000</v>
          </cell>
          <cell r="H2">
            <v>41030</v>
          </cell>
          <cell r="I2">
            <v>41061</v>
          </cell>
          <cell r="J2">
            <v>41091</v>
          </cell>
          <cell r="K2">
            <v>41122</v>
          </cell>
          <cell r="L2">
            <v>41153</v>
          </cell>
          <cell r="M2">
            <v>41183</v>
          </cell>
          <cell r="N2">
            <v>41214</v>
          </cell>
          <cell r="O2">
            <v>41244</v>
          </cell>
          <cell r="P2">
            <v>41275</v>
          </cell>
          <cell r="Q2">
            <v>41306</v>
          </cell>
          <cell r="R2">
            <v>41334</v>
          </cell>
          <cell r="S2">
            <v>41365</v>
          </cell>
          <cell r="T2">
            <v>41395</v>
          </cell>
          <cell r="U2">
            <v>41426</v>
          </cell>
          <cell r="V2">
            <v>41456</v>
          </cell>
          <cell r="W2">
            <v>41487</v>
          </cell>
          <cell r="X2">
            <v>41518</v>
          </cell>
          <cell r="Y2">
            <v>41548</v>
          </cell>
          <cell r="Z2">
            <v>41579</v>
          </cell>
          <cell r="AA2">
            <v>41609</v>
          </cell>
          <cell r="AB2">
            <v>41640</v>
          </cell>
          <cell r="AC2">
            <v>41671</v>
          </cell>
          <cell r="AD2">
            <v>41699</v>
          </cell>
          <cell r="AE2">
            <v>41730</v>
          </cell>
          <cell r="AF2">
            <v>41760</v>
          </cell>
          <cell r="AG2">
            <v>41791</v>
          </cell>
          <cell r="AH2">
            <v>41821</v>
          </cell>
          <cell r="AI2">
            <v>41852</v>
          </cell>
          <cell r="AJ2">
            <v>41883</v>
          </cell>
          <cell r="AK2">
            <v>41913</v>
          </cell>
          <cell r="AL2">
            <v>41944</v>
          </cell>
          <cell r="AM2">
            <v>41974</v>
          </cell>
          <cell r="AN2">
            <v>42005</v>
          </cell>
          <cell r="AO2">
            <v>42036</v>
          </cell>
          <cell r="AP2">
            <v>42064</v>
          </cell>
          <cell r="AQ2">
            <v>42095</v>
          </cell>
          <cell r="AR2">
            <v>42125</v>
          </cell>
          <cell r="AS2">
            <v>42156</v>
          </cell>
          <cell r="AT2">
            <v>42186</v>
          </cell>
          <cell r="AU2">
            <v>42217</v>
          </cell>
          <cell r="AV2">
            <v>42248</v>
          </cell>
          <cell r="AW2">
            <v>42278</v>
          </cell>
          <cell r="AX2">
            <v>42309</v>
          </cell>
          <cell r="AY2">
            <v>42339</v>
          </cell>
          <cell r="AZ2">
            <v>42370</v>
          </cell>
          <cell r="BA2">
            <v>42401</v>
          </cell>
          <cell r="BB2">
            <v>42430</v>
          </cell>
          <cell r="BC2">
            <v>42461</v>
          </cell>
          <cell r="BD2">
            <v>42491</v>
          </cell>
          <cell r="BE2">
            <v>42522</v>
          </cell>
          <cell r="BF2">
            <v>42552</v>
          </cell>
          <cell r="BG2">
            <v>42583</v>
          </cell>
          <cell r="BH2">
            <v>42614</v>
          </cell>
          <cell r="BI2">
            <v>42644</v>
          </cell>
          <cell r="BJ2">
            <v>42675</v>
          </cell>
          <cell r="BK2">
            <v>42705</v>
          </cell>
          <cell r="BL2">
            <v>42736</v>
          </cell>
          <cell r="BM2">
            <v>42767</v>
          </cell>
          <cell r="BN2">
            <v>42795</v>
          </cell>
          <cell r="BO2">
            <v>42826</v>
          </cell>
          <cell r="BP2">
            <v>42856</v>
          </cell>
          <cell r="BQ2">
            <v>42887</v>
          </cell>
          <cell r="BR2">
            <v>42917</v>
          </cell>
          <cell r="BS2">
            <v>42948</v>
          </cell>
          <cell r="BT2">
            <v>42979</v>
          </cell>
          <cell r="BU2">
            <v>43009</v>
          </cell>
          <cell r="BV2">
            <v>43040</v>
          </cell>
          <cell r="BW2">
            <v>43070</v>
          </cell>
          <cell r="BX2">
            <v>43101</v>
          </cell>
          <cell r="BY2">
            <v>43132</v>
          </cell>
          <cell r="BZ2">
            <v>43160</v>
          </cell>
          <cell r="CA2">
            <v>43191</v>
          </cell>
          <cell r="CB2">
            <v>43221</v>
          </cell>
          <cell r="CC2">
            <v>43252</v>
          </cell>
          <cell r="CD2">
            <v>43282</v>
          </cell>
          <cell r="CE2">
            <v>43313</v>
          </cell>
          <cell r="CF2">
            <v>43344</v>
          </cell>
          <cell r="CG2">
            <v>43374</v>
          </cell>
          <cell r="CH2">
            <v>43405</v>
          </cell>
          <cell r="CI2">
            <v>43435</v>
          </cell>
          <cell r="CJ2">
            <v>43466</v>
          </cell>
          <cell r="CK2">
            <v>43497</v>
          </cell>
          <cell r="CL2">
            <v>43525</v>
          </cell>
          <cell r="CM2">
            <v>43556</v>
          </cell>
          <cell r="CN2">
            <v>43586</v>
          </cell>
          <cell r="CO2">
            <v>43617</v>
          </cell>
        </row>
        <row r="29">
          <cell r="A29" t="str">
            <v>YoY LTM Growth Rate</v>
          </cell>
        </row>
        <row r="32">
          <cell r="A32" t="str">
            <v>CY L3M over PY L3M Growth Rate</v>
          </cell>
        </row>
        <row r="34">
          <cell r="A34" t="str">
            <v>CY L3M over PY L3M Growth Rate</v>
          </cell>
        </row>
        <row r="37">
          <cell r="A37" t="str">
            <v>Total Income</v>
          </cell>
        </row>
        <row r="38">
          <cell r="A38" t="str">
            <v>CY L3M over PY L3M Growth Rate</v>
          </cell>
        </row>
        <row r="44">
          <cell r="A44" t="str">
            <v>L3M - Gross Margin</v>
          </cell>
        </row>
        <row r="106">
          <cell r="A106" t="str">
            <v>LTM Maintenance gross margin</v>
          </cell>
        </row>
        <row r="107">
          <cell r="A107" t="str">
            <v>LTM Irrigation gross margin</v>
          </cell>
        </row>
        <row r="108">
          <cell r="A108" t="str">
            <v>LTM Enhancements gross margin</v>
          </cell>
        </row>
        <row r="109">
          <cell r="A109" t="str">
            <v>LTM Design / build gross margin</v>
          </cell>
        </row>
        <row r="110">
          <cell r="A110" t="str">
            <v>LTM Plant health care gross margin</v>
          </cell>
        </row>
        <row r="133">
          <cell r="A133" t="str">
            <v>% of Revenue (L3M)</v>
          </cell>
        </row>
        <row r="138">
          <cell r="A138" t="str">
            <v>% of Revenue (L3M)</v>
          </cell>
        </row>
        <row r="143">
          <cell r="A143" t="str">
            <v>% of Revenue (L3M)</v>
          </cell>
        </row>
        <row r="146">
          <cell r="A146" t="str">
            <v>Total Sales and Marketing</v>
          </cell>
        </row>
        <row r="147">
          <cell r="A147" t="str">
            <v>% of Revenue</v>
          </cell>
        </row>
        <row r="148">
          <cell r="A148" t="str">
            <v>% of Revenue (L3M)</v>
          </cell>
        </row>
        <row r="153">
          <cell r="A153" t="str">
            <v>% of Revenue (L3M)</v>
          </cell>
        </row>
        <row r="158">
          <cell r="A158" t="str">
            <v>Net Ordinary Income Margin</v>
          </cell>
        </row>
        <row r="159">
          <cell r="A159" t="str">
            <v>L3M - Net Ordinary Income Margin</v>
          </cell>
        </row>
        <row r="173">
          <cell r="A173" t="str">
            <v>Total Liquidity (formula)</v>
          </cell>
        </row>
        <row r="178">
          <cell r="A178" t="str">
            <v>Total Current Liabilities (except over/under)</v>
          </cell>
        </row>
        <row r="186">
          <cell r="A186" t="str">
            <v>Distributions</v>
          </cell>
        </row>
        <row r="187">
          <cell r="A187" t="str">
            <v>LTM Distributions</v>
          </cell>
        </row>
        <row r="190">
          <cell r="A190" t="str">
            <v>Balance of Over/Under</v>
          </cell>
        </row>
        <row r="191">
          <cell r="A191" t="str">
            <v>Total Equity plus Over / Under</v>
          </cell>
        </row>
        <row r="264">
          <cell r="A264" t="str">
            <v>Enhancements as a % of  Maintenance</v>
          </cell>
        </row>
        <row r="267">
          <cell r="A267" t="str">
            <v xml:space="preserve">Sales of Other Work as a Percentage of Revenue </v>
          </cell>
        </row>
        <row r="277">
          <cell r="A277" t="str">
            <v>Income statement (sb=0)</v>
          </cell>
        </row>
        <row r="281">
          <cell r="A281" t="str">
            <v xml:space="preserve">  Difference (sb=0)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rietary Disclosure"/>
      <sheetName val="Notes"/>
      <sheetName val="Trending Summary"/>
      <sheetName val="Trended Inc Stmt"/>
      <sheetName val="Trended Bal Sht"/>
    </sheetNames>
    <sheetDataSet>
      <sheetData sheetId="0" refreshError="1"/>
      <sheetData sheetId="1" refreshError="1"/>
      <sheetData sheetId="2">
        <row r="2">
          <cell r="E2">
            <v>42461</v>
          </cell>
          <cell r="F2">
            <v>42491</v>
          </cell>
          <cell r="G2">
            <v>42522</v>
          </cell>
          <cell r="H2">
            <v>42552</v>
          </cell>
          <cell r="I2">
            <v>42583</v>
          </cell>
          <cell r="J2">
            <v>42614</v>
          </cell>
          <cell r="K2">
            <v>42644</v>
          </cell>
          <cell r="L2">
            <v>42675</v>
          </cell>
          <cell r="M2">
            <v>42705</v>
          </cell>
          <cell r="N2">
            <v>42736</v>
          </cell>
          <cell r="O2">
            <v>42767</v>
          </cell>
          <cell r="P2">
            <v>42795</v>
          </cell>
          <cell r="Q2">
            <v>42826</v>
          </cell>
          <cell r="R2">
            <v>42856</v>
          </cell>
          <cell r="S2">
            <v>42887</v>
          </cell>
          <cell r="T2">
            <v>42917</v>
          </cell>
          <cell r="U2">
            <v>42948</v>
          </cell>
          <cell r="V2">
            <v>42979</v>
          </cell>
          <cell r="W2">
            <v>43009</v>
          </cell>
          <cell r="X2">
            <v>43040</v>
          </cell>
          <cell r="Y2">
            <v>43070</v>
          </cell>
          <cell r="Z2">
            <v>43101</v>
          </cell>
          <cell r="AA2">
            <v>43132</v>
          </cell>
          <cell r="AB2">
            <v>43160</v>
          </cell>
          <cell r="AC2">
            <v>43191</v>
          </cell>
          <cell r="AD2">
            <v>43221</v>
          </cell>
          <cell r="AE2">
            <v>43252</v>
          </cell>
          <cell r="AF2">
            <v>43282</v>
          </cell>
          <cell r="AG2">
            <v>43313</v>
          </cell>
          <cell r="AH2">
            <v>43344</v>
          </cell>
          <cell r="AI2">
            <v>43374</v>
          </cell>
          <cell r="AJ2">
            <v>43405</v>
          </cell>
          <cell r="AK2">
            <v>43435</v>
          </cell>
          <cell r="AL2">
            <v>43466</v>
          </cell>
          <cell r="AM2">
            <v>43497</v>
          </cell>
          <cell r="AN2">
            <v>43525</v>
          </cell>
          <cell r="AO2">
            <v>43556</v>
          </cell>
        </row>
        <row r="23">
          <cell r="A23" t="str">
            <v>Total revenue</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sheetName val="Markups"/>
      <sheetName val="Profit Mode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380E-71DB-4064-9421-66BD1232A93D}">
  <dimension ref="A1:A2"/>
  <sheetViews>
    <sheetView workbookViewId="0">
      <selection activeCell="A28" sqref="A28"/>
    </sheetView>
  </sheetViews>
  <sheetFormatPr defaultRowHeight="15" x14ac:dyDescent="0.25"/>
  <cols>
    <col min="1" max="1" width="63.28515625" style="21" customWidth="1"/>
  </cols>
  <sheetData>
    <row r="1" spans="1:1" ht="18.75" x14ac:dyDescent="0.3">
      <c r="A1" s="22" t="s">
        <v>36</v>
      </c>
    </row>
    <row r="2" spans="1:1" ht="60" x14ac:dyDescent="0.25">
      <c r="A2" s="21"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A7E5-B27F-4BAF-98C2-3BE21268D609}">
  <dimension ref="A4:D21"/>
  <sheetViews>
    <sheetView tabSelected="1" workbookViewId="0">
      <selection activeCell="F19" sqref="F19"/>
    </sheetView>
  </sheetViews>
  <sheetFormatPr defaultRowHeight="15" x14ac:dyDescent="0.25"/>
  <cols>
    <col min="1" max="1" width="41.5703125" customWidth="1"/>
  </cols>
  <sheetData>
    <row r="4" spans="1:4" x14ac:dyDescent="0.25">
      <c r="A4" t="s">
        <v>0</v>
      </c>
      <c r="B4" s="33">
        <v>18</v>
      </c>
      <c r="D4" t="s">
        <v>7</v>
      </c>
    </row>
    <row r="5" spans="1:4" x14ac:dyDescent="0.25">
      <c r="A5" t="s">
        <v>1</v>
      </c>
      <c r="B5" s="34">
        <v>19</v>
      </c>
      <c r="D5" t="s">
        <v>7</v>
      </c>
    </row>
    <row r="6" spans="1:4" x14ac:dyDescent="0.25">
      <c r="A6" t="s">
        <v>2</v>
      </c>
      <c r="B6" s="36">
        <v>0.06</v>
      </c>
      <c r="D6" t="s">
        <v>8</v>
      </c>
    </row>
    <row r="7" spans="1:4" x14ac:dyDescent="0.25">
      <c r="A7" s="3" t="s">
        <v>3</v>
      </c>
      <c r="B7" s="4">
        <f>MAX(B4:B5)*(1+B6)</f>
        <v>20.14</v>
      </c>
    </row>
    <row r="8" spans="1:4" x14ac:dyDescent="0.25">
      <c r="B8" s="1"/>
    </row>
    <row r="9" spans="1:4" x14ac:dyDescent="0.25">
      <c r="A9" s="5" t="s">
        <v>9</v>
      </c>
      <c r="B9" s="6">
        <f>+'1 Burden Calc'!E19</f>
        <v>0.24199999999999999</v>
      </c>
      <c r="D9" t="s">
        <v>45</v>
      </c>
    </row>
    <row r="10" spans="1:4" x14ac:dyDescent="0.25">
      <c r="B10" s="1"/>
    </row>
    <row r="11" spans="1:4" ht="15.75" thickBot="1" x14ac:dyDescent="0.3">
      <c r="A11" s="7" t="s">
        <v>6</v>
      </c>
      <c r="B11" s="8">
        <f>+B7*(1+B9)</f>
        <v>25.01388</v>
      </c>
      <c r="D11" t="s">
        <v>42</v>
      </c>
    </row>
    <row r="12" spans="1:4" ht="15.75" thickTop="1" x14ac:dyDescent="0.25">
      <c r="B12" s="2"/>
    </row>
    <row r="13" spans="1:4" ht="15.75" thickBot="1" x14ac:dyDescent="0.3">
      <c r="A13" t="s">
        <v>4</v>
      </c>
      <c r="B13" s="9">
        <v>21.7</v>
      </c>
    </row>
    <row r="14" spans="1:4" ht="15.75" thickTop="1" x14ac:dyDescent="0.25">
      <c r="B14" s="2"/>
    </row>
    <row r="15" spans="1:4" x14ac:dyDescent="0.25">
      <c r="A15" t="s">
        <v>5</v>
      </c>
      <c r="B15" s="2">
        <f>+B11-B13</f>
        <v>3.313880000000001</v>
      </c>
      <c r="D15" s="2"/>
    </row>
    <row r="18" spans="1:1" x14ac:dyDescent="0.25">
      <c r="A18" t="s">
        <v>33</v>
      </c>
    </row>
    <row r="19" spans="1:1" x14ac:dyDescent="0.25">
      <c r="A19" t="s">
        <v>39</v>
      </c>
    </row>
    <row r="20" spans="1:1" x14ac:dyDescent="0.25">
      <c r="A20" t="s">
        <v>38</v>
      </c>
    </row>
    <row r="21" spans="1:1" x14ac:dyDescent="0.25">
      <c r="A21"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EC49-8450-4015-AA53-B88896440B74}">
  <dimension ref="A4:G32"/>
  <sheetViews>
    <sheetView workbookViewId="0">
      <selection activeCell="A29" sqref="A29:A32"/>
    </sheetView>
  </sheetViews>
  <sheetFormatPr defaultRowHeight="15" x14ac:dyDescent="0.25"/>
  <cols>
    <col min="1" max="1" width="29.85546875" customWidth="1"/>
    <col min="2" max="2" width="22.28515625" customWidth="1"/>
    <col min="3" max="3" width="28.42578125" customWidth="1"/>
    <col min="4" max="4" width="11.42578125" style="20" customWidth="1"/>
    <col min="5" max="5" width="11.42578125" customWidth="1"/>
  </cols>
  <sheetData>
    <row r="4" spans="1:7" x14ac:dyDescent="0.25">
      <c r="D4" s="18" t="s">
        <v>34</v>
      </c>
      <c r="E4" s="18" t="s">
        <v>34</v>
      </c>
    </row>
    <row r="5" spans="1:7" x14ac:dyDescent="0.25">
      <c r="A5" s="16" t="s">
        <v>26</v>
      </c>
      <c r="B5" s="17" t="s">
        <v>29</v>
      </c>
      <c r="C5" s="11" t="s">
        <v>25</v>
      </c>
      <c r="D5" s="19" t="s">
        <v>40</v>
      </c>
      <c r="E5" s="19" t="s">
        <v>41</v>
      </c>
    </row>
    <row r="6" spans="1:7" x14ac:dyDescent="0.25">
      <c r="A6" s="12" t="s">
        <v>10</v>
      </c>
      <c r="B6" s="13" t="s">
        <v>11</v>
      </c>
      <c r="C6" s="31" t="s">
        <v>11</v>
      </c>
      <c r="D6" s="23">
        <f>0.088*D21</f>
        <v>176000</v>
      </c>
      <c r="E6" s="26">
        <f>IFERROR(D6/$D$21,"")</f>
        <v>8.7999999999999995E-2</v>
      </c>
      <c r="G6" t="s">
        <v>44</v>
      </c>
    </row>
    <row r="7" spans="1:7" x14ac:dyDescent="0.25">
      <c r="A7" s="12" t="s">
        <v>12</v>
      </c>
      <c r="B7" s="14" t="s">
        <v>15</v>
      </c>
      <c r="C7" s="31" t="s">
        <v>11</v>
      </c>
      <c r="D7" s="23">
        <v>93000</v>
      </c>
      <c r="E7" s="26">
        <f t="shared" ref="E7:E17" si="0">IFERROR(D7/$D$21,"")</f>
        <v>4.65E-2</v>
      </c>
      <c r="G7" t="s">
        <v>44</v>
      </c>
    </row>
    <row r="8" spans="1:7" x14ac:dyDescent="0.25">
      <c r="A8" s="12" t="s">
        <v>13</v>
      </c>
      <c r="B8" s="14" t="s">
        <v>15</v>
      </c>
      <c r="C8" s="31" t="s">
        <v>11</v>
      </c>
      <c r="D8" s="23">
        <f>0.02*D21</f>
        <v>40000</v>
      </c>
      <c r="E8" s="26">
        <f t="shared" si="0"/>
        <v>0.02</v>
      </c>
      <c r="G8" t="s">
        <v>44</v>
      </c>
    </row>
    <row r="9" spans="1:7" x14ac:dyDescent="0.25">
      <c r="A9" s="12" t="s">
        <v>14</v>
      </c>
      <c r="B9" s="14" t="s">
        <v>15</v>
      </c>
      <c r="C9" s="32" t="s">
        <v>15</v>
      </c>
      <c r="D9" s="23"/>
      <c r="E9" s="26">
        <f t="shared" si="0"/>
        <v>0</v>
      </c>
      <c r="G9" t="s">
        <v>44</v>
      </c>
    </row>
    <row r="10" spans="1:7" x14ac:dyDescent="0.25">
      <c r="A10" s="12" t="s">
        <v>16</v>
      </c>
      <c r="B10" s="14" t="s">
        <v>15</v>
      </c>
      <c r="C10" s="32" t="s">
        <v>17</v>
      </c>
      <c r="D10" s="23"/>
      <c r="E10" s="26">
        <f t="shared" si="0"/>
        <v>0</v>
      </c>
      <c r="G10" t="s">
        <v>44</v>
      </c>
    </row>
    <row r="11" spans="1:7" x14ac:dyDescent="0.25">
      <c r="A11" s="12" t="s">
        <v>18</v>
      </c>
      <c r="B11" s="14" t="s">
        <v>15</v>
      </c>
      <c r="C11" s="32" t="s">
        <v>15</v>
      </c>
      <c r="D11" s="23"/>
      <c r="E11" s="26">
        <f t="shared" si="0"/>
        <v>0</v>
      </c>
      <c r="G11" t="s">
        <v>44</v>
      </c>
    </row>
    <row r="12" spans="1:7" x14ac:dyDescent="0.25">
      <c r="A12" s="12" t="s">
        <v>19</v>
      </c>
      <c r="B12" s="14" t="s">
        <v>15</v>
      </c>
      <c r="C12" s="32" t="s">
        <v>17</v>
      </c>
      <c r="D12" s="23"/>
      <c r="E12" s="26">
        <f t="shared" si="0"/>
        <v>0</v>
      </c>
      <c r="G12" t="s">
        <v>44</v>
      </c>
    </row>
    <row r="13" spans="1:7" x14ac:dyDescent="0.25">
      <c r="A13" s="12" t="s">
        <v>20</v>
      </c>
      <c r="B13" s="14" t="s">
        <v>15</v>
      </c>
      <c r="C13" s="32" t="s">
        <v>15</v>
      </c>
      <c r="D13" s="23"/>
      <c r="E13" s="26">
        <f t="shared" si="0"/>
        <v>0</v>
      </c>
      <c r="G13" t="s">
        <v>44</v>
      </c>
    </row>
    <row r="14" spans="1:7" x14ac:dyDescent="0.25">
      <c r="A14" s="12" t="s">
        <v>21</v>
      </c>
      <c r="B14" s="14" t="s">
        <v>15</v>
      </c>
      <c r="C14" s="32" t="s">
        <v>17</v>
      </c>
      <c r="D14" s="23"/>
      <c r="E14" s="26">
        <f t="shared" si="0"/>
        <v>0</v>
      </c>
      <c r="G14" t="s">
        <v>44</v>
      </c>
    </row>
    <row r="15" spans="1:7" x14ac:dyDescent="0.25">
      <c r="A15" s="12" t="s">
        <v>30</v>
      </c>
      <c r="B15" s="14" t="s">
        <v>15</v>
      </c>
      <c r="C15" s="32" t="s">
        <v>22</v>
      </c>
      <c r="D15" s="23">
        <v>175000</v>
      </c>
      <c r="E15" s="26">
        <f t="shared" si="0"/>
        <v>8.7499999999999994E-2</v>
      </c>
      <c r="G15" t="s">
        <v>44</v>
      </c>
    </row>
    <row r="16" spans="1:7" x14ac:dyDescent="0.25">
      <c r="A16" s="12" t="s">
        <v>23</v>
      </c>
      <c r="B16" s="14" t="s">
        <v>15</v>
      </c>
      <c r="C16" s="32" t="s">
        <v>15</v>
      </c>
      <c r="D16" s="23"/>
      <c r="E16" s="26">
        <f t="shared" si="0"/>
        <v>0</v>
      </c>
      <c r="G16" t="s">
        <v>44</v>
      </c>
    </row>
    <row r="17" spans="1:7" x14ac:dyDescent="0.25">
      <c r="A17" s="12" t="s">
        <v>24</v>
      </c>
      <c r="B17" s="14" t="s">
        <v>15</v>
      </c>
      <c r="C17" s="32" t="s">
        <v>15</v>
      </c>
      <c r="D17" s="24"/>
      <c r="E17" s="27">
        <f t="shared" si="0"/>
        <v>0</v>
      </c>
      <c r="G17" t="s">
        <v>44</v>
      </c>
    </row>
    <row r="18" spans="1:7" x14ac:dyDescent="0.25">
      <c r="A18" s="12"/>
      <c r="C18" s="14"/>
    </row>
    <row r="19" spans="1:7" x14ac:dyDescent="0.25">
      <c r="A19" s="15" t="s">
        <v>31</v>
      </c>
      <c r="C19" s="14"/>
      <c r="D19" s="20">
        <f>SUM(D6:D17)</f>
        <v>484000</v>
      </c>
      <c r="E19" s="35">
        <f>SUM(E6:E17)</f>
        <v>0.24199999999999999</v>
      </c>
    </row>
    <row r="20" spans="1:7" x14ac:dyDescent="0.25">
      <c r="A20" s="12"/>
      <c r="C20" s="14"/>
    </row>
    <row r="21" spans="1:7" x14ac:dyDescent="0.25">
      <c r="A21" s="15" t="s">
        <v>32</v>
      </c>
      <c r="C21" s="14"/>
      <c r="D21" s="23">
        <v>2000000</v>
      </c>
      <c r="E21" s="29"/>
      <c r="G21" t="s">
        <v>43</v>
      </c>
    </row>
    <row r="22" spans="1:7" x14ac:dyDescent="0.25">
      <c r="A22" s="12"/>
      <c r="C22" s="14"/>
      <c r="E22" s="29"/>
    </row>
    <row r="23" spans="1:7" x14ac:dyDescent="0.25">
      <c r="A23" s="15" t="s">
        <v>27</v>
      </c>
      <c r="C23" s="10"/>
      <c r="D23" s="28">
        <f>+D19/D21</f>
        <v>0.24199999999999999</v>
      </c>
      <c r="E23" s="29"/>
    </row>
    <row r="24" spans="1:7" x14ac:dyDescent="0.25">
      <c r="C24" s="13"/>
      <c r="E24" s="29"/>
    </row>
    <row r="25" spans="1:7" x14ac:dyDescent="0.25">
      <c r="A25" s="15" t="s">
        <v>28</v>
      </c>
      <c r="C25" s="13"/>
      <c r="D25" s="25">
        <v>0.14000000000000001</v>
      </c>
      <c r="E25" s="30"/>
    </row>
    <row r="29" spans="1:7" x14ac:dyDescent="0.25">
      <c r="A29" t="s">
        <v>33</v>
      </c>
    </row>
    <row r="30" spans="1:7" x14ac:dyDescent="0.25">
      <c r="A30" t="s">
        <v>39</v>
      </c>
    </row>
    <row r="31" spans="1:7" x14ac:dyDescent="0.25">
      <c r="A31" t="s">
        <v>38</v>
      </c>
    </row>
    <row r="32" spans="1:7" x14ac:dyDescent="0.25">
      <c r="A32" t="s">
        <v>37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25D5C9A638F642BC157720DE8FAF39" ma:contentTypeVersion="13" ma:contentTypeDescription="Create a new document." ma:contentTypeScope="" ma:versionID="2f562e7af8f4e4e2e1ce0f154f953a9d">
  <xsd:schema xmlns:xsd="http://www.w3.org/2001/XMLSchema" xmlns:xs="http://www.w3.org/2001/XMLSchema" xmlns:p="http://schemas.microsoft.com/office/2006/metadata/properties" xmlns:ns3="f28b0b5a-6580-4055-9202-a43befd2338b" xmlns:ns4="17827921-8221-47f4-b254-760df7967b2d" targetNamespace="http://schemas.microsoft.com/office/2006/metadata/properties" ma:root="true" ma:fieldsID="b59f1e6a4761664bf988dfb848493142" ns3:_="" ns4:_="">
    <xsd:import namespace="f28b0b5a-6580-4055-9202-a43befd2338b"/>
    <xsd:import namespace="17827921-8221-47f4-b254-760df7967b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8b0b5a-6580-4055-9202-a43befd23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827921-8221-47f4-b254-760df7967b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0D5858-31A7-4523-A524-D2387C34E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8b0b5a-6580-4055-9202-a43befd2338b"/>
    <ds:schemaRef ds:uri="17827921-8221-47f4-b254-760df7967b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F694D-D570-4532-8C44-A3067CE862CC}">
  <ds:schemaRefs>
    <ds:schemaRef ds:uri="http://schemas.microsoft.com/sharepoint/v3/contenttype/forms"/>
  </ds:schemaRefs>
</ds:datastoreItem>
</file>

<file path=customXml/itemProps3.xml><?xml version="1.0" encoding="utf-8"?>
<ds:datastoreItem xmlns:ds="http://schemas.openxmlformats.org/officeDocument/2006/customXml" ds:itemID="{F98DE760-1707-4666-B85D-A8BD995D2EC3}">
  <ds:schemaRefs>
    <ds:schemaRef ds:uri="http://schemas.microsoft.com/office/2006/documentManagement/types"/>
    <ds:schemaRef ds:uri="http://schemas.openxmlformats.org/package/2006/metadata/core-properties"/>
    <ds:schemaRef ds:uri="http://purl.org/dc/elements/1.1/"/>
    <ds:schemaRef ds:uri="http://www.w3.org/XML/1998/namespace"/>
    <ds:schemaRef ds:uri="f28b0b5a-6580-4055-9202-a43befd2338b"/>
    <ds:schemaRef ds:uri="17827921-8221-47f4-b254-760df7967b2d"/>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Proprietary Disclosure</vt:lpstr>
      <vt:lpstr>2 Summary</vt:lpstr>
      <vt:lpstr>1 Burden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Greg Herring</cp:lastModifiedBy>
  <dcterms:created xsi:type="dcterms:W3CDTF">2019-09-03T18:08:40Z</dcterms:created>
  <dcterms:modified xsi:type="dcterms:W3CDTF">2019-09-03T19:02:33Z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0x010100E825D5C9A638F642BC157720DE8FAF39</vt:lpwstr>
  </property>
</Properties>
</file>